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opecky\Documents\_AA_KALKULACE\RŮZNÉ\_OV_PŘED-ČOV_ČBROD_TISMICE_KLUČOV\KALKULACE SP 2020 SPOLEČNÁ PRO KONCESI\"/>
    </mc:Choice>
  </mc:AlternateContent>
  <bookViews>
    <workbookView xWindow="0" yWindow="0" windowWidth="12435" windowHeight="12795"/>
  </bookViews>
  <sheets>
    <sheet name="Kalkulace 2020 VOP Klučov, Tis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39" i="1"/>
  <c r="C46" i="1" s="1"/>
  <c r="C35" i="1"/>
  <c r="C22" i="1"/>
  <c r="C17" i="1"/>
  <c r="C14" i="1"/>
  <c r="C11" i="1"/>
  <c r="C6" i="1"/>
  <c r="C32" i="1" s="1"/>
  <c r="C34" i="1" s="1"/>
  <c r="C53" i="1" l="1"/>
  <c r="C56" i="1" s="1"/>
  <c r="C48" i="1"/>
</calcChain>
</file>

<file path=xl/sharedStrings.xml><?xml version="1.0" encoding="utf-8"?>
<sst xmlns="http://schemas.openxmlformats.org/spreadsheetml/2006/main" count="94" uniqueCount="91">
  <si>
    <t>Klučov, Tismice VOP</t>
  </si>
  <si>
    <t>kalkulace</t>
  </si>
  <si>
    <t>v tis. Kč</t>
  </si>
  <si>
    <t>Pol.</t>
  </si>
  <si>
    <t>název</t>
  </si>
  <si>
    <t>1.</t>
  </si>
  <si>
    <t>Přímý materiál</t>
  </si>
  <si>
    <t>1.1.</t>
  </si>
  <si>
    <t>Surová voda podzemní + povrchová</t>
  </si>
  <si>
    <t>1.2.</t>
  </si>
  <si>
    <t>Voda převzatá + odpadní voda předaná k čištění</t>
  </si>
  <si>
    <t>1.3.</t>
  </si>
  <si>
    <t>Chemikálie</t>
  </si>
  <si>
    <t>1.4.</t>
  </si>
  <si>
    <t>Ostatní materiál</t>
  </si>
  <si>
    <t>2.</t>
  </si>
  <si>
    <t>Energie</t>
  </si>
  <si>
    <t>2.1.</t>
  </si>
  <si>
    <t>Elektrická energie</t>
  </si>
  <si>
    <t>2.2.</t>
  </si>
  <si>
    <t>Ostatní energie</t>
  </si>
  <si>
    <t>3.</t>
  </si>
  <si>
    <t>Mzdy</t>
  </si>
  <si>
    <t>3.1.</t>
  </si>
  <si>
    <t>Přímé mzdy</t>
  </si>
  <si>
    <t>3.2.</t>
  </si>
  <si>
    <t>Ostatní osobní náklady</t>
  </si>
  <si>
    <t>4.</t>
  </si>
  <si>
    <t>Ostatní přímé náklady</t>
  </si>
  <si>
    <t>4.1.</t>
  </si>
  <si>
    <t>Odpisy</t>
  </si>
  <si>
    <t>4.2.</t>
  </si>
  <si>
    <t>Opravy infra majetku</t>
  </si>
  <si>
    <t>4.3.</t>
  </si>
  <si>
    <t>Nájemné</t>
  </si>
  <si>
    <t>4.4.</t>
  </si>
  <si>
    <t>Prostředky obnovy infra majetku</t>
  </si>
  <si>
    <t>5.</t>
  </si>
  <si>
    <t>Provozní náklady</t>
  </si>
  <si>
    <t>5.1.</t>
  </si>
  <si>
    <t>Poplatky za vypouštění odpadních vod</t>
  </si>
  <si>
    <t>5.2.</t>
  </si>
  <si>
    <t>Ostatní provozní náklady externí</t>
  </si>
  <si>
    <t>5.3.</t>
  </si>
  <si>
    <t>Ostatní provozní náklady ve vlastní režii</t>
  </si>
  <si>
    <t>5.4.</t>
  </si>
  <si>
    <t>Dotace obce</t>
  </si>
  <si>
    <t>ostatní</t>
  </si>
  <si>
    <t>6.</t>
  </si>
  <si>
    <t>Finanční náklady</t>
  </si>
  <si>
    <t>7.</t>
  </si>
  <si>
    <t>Finanční výnosy</t>
  </si>
  <si>
    <t>8.</t>
  </si>
  <si>
    <t>Výrobní režie</t>
  </si>
  <si>
    <t>9.</t>
  </si>
  <si>
    <t>Správní režie</t>
  </si>
  <si>
    <t>10.</t>
  </si>
  <si>
    <t>Úplné vlastní náklady</t>
  </si>
  <si>
    <t>10.1.</t>
  </si>
  <si>
    <t>Nákl.na vodu předanou</t>
  </si>
  <si>
    <t>10.2.</t>
  </si>
  <si>
    <t>Nákl.na přímé odběry</t>
  </si>
  <si>
    <t>11.</t>
  </si>
  <si>
    <t>Voda vyrobená v tis. m3</t>
  </si>
  <si>
    <t>11.1.</t>
  </si>
  <si>
    <t>Voda vyrobená</t>
  </si>
  <si>
    <t>11.2.</t>
  </si>
  <si>
    <t>Voda převzatá</t>
  </si>
  <si>
    <t>11.3.</t>
  </si>
  <si>
    <t>Voda předaná</t>
  </si>
  <si>
    <t>D.</t>
  </si>
  <si>
    <t>Voda fakturovaná celkem v tis. m3</t>
  </si>
  <si>
    <t>vodné - domácnosti</t>
  </si>
  <si>
    <t>vodné - ostatní odběratelé</t>
  </si>
  <si>
    <t>F.</t>
  </si>
  <si>
    <t>Voda odpadní odváděná fakturovaná</t>
  </si>
  <si>
    <t>stočné - domácnosti</t>
  </si>
  <si>
    <t>stočné - ostatní odběratelé</t>
  </si>
  <si>
    <t>H.</t>
  </si>
  <si>
    <t>Voda srážková fakturovaná</t>
  </si>
  <si>
    <t>Voda fakturovaná pitná, odpadní+srážková</t>
  </si>
  <si>
    <t>Voda odpadní čištěná</t>
  </si>
  <si>
    <t>I.</t>
  </si>
  <si>
    <r>
      <t>Náklady Kč/m</t>
    </r>
    <r>
      <rPr>
        <b/>
        <vertAlign val="superscript"/>
        <sz val="10"/>
        <rFont val="Arial CE"/>
        <family val="2"/>
        <charset val="238"/>
      </rPr>
      <t>3</t>
    </r>
  </si>
  <si>
    <t>K.</t>
  </si>
  <si>
    <t>zisk</t>
  </si>
  <si>
    <t>Cena</t>
  </si>
  <si>
    <r>
      <t>Kč/m</t>
    </r>
    <r>
      <rPr>
        <b/>
        <vertAlign val="superscript"/>
        <sz val="10"/>
        <rFont val="Arial CE"/>
        <family val="2"/>
        <charset val="238"/>
      </rPr>
      <t>3</t>
    </r>
  </si>
  <si>
    <t>(bez DPH)</t>
  </si>
  <si>
    <t>(s DPH)</t>
  </si>
  <si>
    <t>Cena pro stočné převzaté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</si>
</sst>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vertAlign val="superscript"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right"/>
    </xf>
    <xf numFmtId="14" fontId="1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3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2" fontId="2" fillId="0" borderId="7" xfId="0" applyNumberFormat="1" applyFont="1" applyBorder="1"/>
    <xf numFmtId="164" fontId="2" fillId="0" borderId="7" xfId="0" applyNumberFormat="1" applyFont="1" applyBorder="1"/>
    <xf numFmtId="16" fontId="3" fillId="0" borderId="6" xfId="0" applyNumberFormat="1" applyFont="1" applyBorder="1"/>
    <xf numFmtId="0" fontId="3" fillId="0" borderId="8" xfId="0" applyFont="1" applyBorder="1"/>
    <xf numFmtId="164" fontId="3" fillId="0" borderId="6" xfId="0" applyNumberFormat="1" applyFont="1" applyBorder="1"/>
    <xf numFmtId="0" fontId="3" fillId="0" borderId="6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9" xfId="0" applyNumberFormat="1" applyFont="1" applyBorder="1"/>
    <xf numFmtId="0" fontId="3" fillId="0" borderId="7" xfId="0" applyFont="1" applyBorder="1"/>
    <xf numFmtId="164" fontId="3" fillId="0" borderId="7" xfId="0" applyNumberFormat="1" applyFont="1" applyBorder="1"/>
    <xf numFmtId="0" fontId="2" fillId="0" borderId="9" xfId="0" applyFont="1" applyBorder="1"/>
    <xf numFmtId="164" fontId="2" fillId="0" borderId="9" xfId="0" applyNumberFormat="1" applyFont="1" applyBorder="1"/>
    <xf numFmtId="0" fontId="5" fillId="0" borderId="3" xfId="0" applyFont="1" applyBorder="1"/>
    <xf numFmtId="164" fontId="5" fillId="0" borderId="3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2" fillId="0" borderId="9" xfId="0" applyFont="1" applyFill="1" applyBorder="1"/>
    <xf numFmtId="164" fontId="2" fillId="0" borderId="9" xfId="0" applyNumberFormat="1" applyFont="1" applyFill="1" applyBorder="1"/>
    <xf numFmtId="14" fontId="3" fillId="0" borderId="6" xfId="0" applyNumberFormat="1" applyFont="1" applyBorder="1"/>
    <xf numFmtId="0" fontId="4" fillId="0" borderId="7" xfId="0" applyFont="1" applyBorder="1"/>
    <xf numFmtId="0" fontId="2" fillId="0" borderId="6" xfId="0" applyFont="1" applyBorder="1"/>
    <xf numFmtId="164" fontId="2" fillId="0" borderId="6" xfId="0" applyNumberFormat="1" applyFont="1" applyBorder="1"/>
    <xf numFmtId="0" fontId="5" fillId="0" borderId="6" xfId="0" applyFont="1" applyBorder="1"/>
    <xf numFmtId="164" fontId="5" fillId="0" borderId="6" xfId="0" applyNumberFormat="1" applyFont="1" applyBorder="1"/>
    <xf numFmtId="16" fontId="5" fillId="0" borderId="6" xfId="0" applyNumberFormat="1" applyFont="1" applyBorder="1"/>
    <xf numFmtId="0" fontId="4" fillId="0" borderId="3" xfId="0" applyFont="1" applyBorder="1"/>
    <xf numFmtId="164" fontId="4" fillId="0" borderId="7" xfId="0" applyNumberFormat="1" applyFont="1" applyBorder="1"/>
    <xf numFmtId="2" fontId="2" fillId="0" borderId="9" xfId="0" applyNumberFormat="1" applyFont="1" applyBorder="1" applyAlignment="1">
      <alignment horizontal="right"/>
    </xf>
    <xf numFmtId="0" fontId="0" fillId="0" borderId="7" xfId="0" applyBorder="1"/>
    <xf numFmtId="164" fontId="0" fillId="0" borderId="7" xfId="0" applyNumberFormat="1" applyBorder="1"/>
    <xf numFmtId="0" fontId="0" fillId="0" borderId="0" xfId="0" applyBorder="1"/>
    <xf numFmtId="1" fontId="0" fillId="0" borderId="0" xfId="0" applyNumberFormat="1" applyBorder="1"/>
    <xf numFmtId="0" fontId="2" fillId="0" borderId="0" xfId="0" applyFont="1"/>
    <xf numFmtId="1" fontId="0" fillId="0" borderId="0" xfId="0" applyNumberFormat="1"/>
    <xf numFmtId="2" fontId="2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2" fontId="2" fillId="0" borderId="0" xfId="0" applyNumberFormat="1" applyFont="1"/>
    <xf numFmtId="2" fontId="0" fillId="0" borderId="0" xfId="0" applyNumberFormat="1"/>
    <xf numFmtId="2" fontId="2" fillId="0" borderId="0" xfId="0" applyNumberFormat="1" applyFont="1" applyAlignment="1">
      <alignment horizontal="right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topLeftCell="A19" zoomScale="85" zoomScaleNormal="85" workbookViewId="0">
      <selection activeCell="G22" sqref="G22"/>
    </sheetView>
  </sheetViews>
  <sheetFormatPr defaultRowHeight="15" x14ac:dyDescent="0.25"/>
  <cols>
    <col min="1" max="1" width="9.85546875" customWidth="1"/>
    <col min="2" max="2" width="40.5703125" customWidth="1"/>
    <col min="3" max="3" width="18" customWidth="1"/>
  </cols>
  <sheetData>
    <row r="1" spans="1:3" x14ac:dyDescent="0.25">
      <c r="A1" t="s">
        <v>90</v>
      </c>
      <c r="B1" s="1"/>
      <c r="C1" s="2"/>
    </row>
    <row r="2" spans="1:3" x14ac:dyDescent="0.25">
      <c r="A2" s="3"/>
      <c r="B2" s="4" t="s">
        <v>0</v>
      </c>
      <c r="C2" s="5" t="s">
        <v>1</v>
      </c>
    </row>
    <row r="3" spans="1:3" x14ac:dyDescent="0.25">
      <c r="A3" s="6"/>
      <c r="B3" s="7" t="s">
        <v>2</v>
      </c>
      <c r="C3" s="8">
        <v>2020</v>
      </c>
    </row>
    <row r="4" spans="1:3" x14ac:dyDescent="0.25">
      <c r="A4" s="9" t="s">
        <v>3</v>
      </c>
      <c r="B4" s="10" t="s">
        <v>4</v>
      </c>
      <c r="C4" s="10" t="s">
        <v>1</v>
      </c>
    </row>
    <row r="5" spans="1:3" x14ac:dyDescent="0.25">
      <c r="A5" s="9"/>
      <c r="B5" s="10"/>
      <c r="C5" s="10"/>
    </row>
    <row r="6" spans="1:3" x14ac:dyDescent="0.25">
      <c r="A6" s="11" t="s">
        <v>5</v>
      </c>
      <c r="B6" s="11" t="s">
        <v>6</v>
      </c>
      <c r="C6" s="12">
        <f>C7+C8+C9+C10</f>
        <v>50</v>
      </c>
    </row>
    <row r="7" spans="1:3" x14ac:dyDescent="0.25">
      <c r="A7" s="13" t="s">
        <v>7</v>
      </c>
      <c r="B7" s="14" t="s">
        <v>8</v>
      </c>
      <c r="C7" s="15">
        <v>0</v>
      </c>
    </row>
    <row r="8" spans="1:3" x14ac:dyDescent="0.25">
      <c r="A8" s="16" t="s">
        <v>9</v>
      </c>
      <c r="B8" s="14" t="s">
        <v>10</v>
      </c>
      <c r="C8" s="15">
        <v>0</v>
      </c>
    </row>
    <row r="9" spans="1:3" x14ac:dyDescent="0.25">
      <c r="A9" s="13" t="s">
        <v>11</v>
      </c>
      <c r="B9" s="14" t="s">
        <v>12</v>
      </c>
      <c r="C9" s="15">
        <v>32</v>
      </c>
    </row>
    <row r="10" spans="1:3" x14ac:dyDescent="0.25">
      <c r="A10" s="16" t="s">
        <v>13</v>
      </c>
      <c r="B10" s="14" t="s">
        <v>14</v>
      </c>
      <c r="C10" s="15">
        <v>18</v>
      </c>
    </row>
    <row r="11" spans="1:3" x14ac:dyDescent="0.25">
      <c r="A11" s="17" t="s">
        <v>15</v>
      </c>
      <c r="B11" s="18" t="s">
        <v>16</v>
      </c>
      <c r="C11" s="19">
        <f>C12+C13</f>
        <v>96.5</v>
      </c>
    </row>
    <row r="12" spans="1:3" x14ac:dyDescent="0.25">
      <c r="A12" s="16" t="s">
        <v>17</v>
      </c>
      <c r="B12" s="14" t="s">
        <v>18</v>
      </c>
      <c r="C12" s="15">
        <v>96.5</v>
      </c>
    </row>
    <row r="13" spans="1:3" x14ac:dyDescent="0.25">
      <c r="A13" s="20" t="s">
        <v>19</v>
      </c>
      <c r="B13" s="7" t="s">
        <v>20</v>
      </c>
      <c r="C13" s="21">
        <v>0</v>
      </c>
    </row>
    <row r="14" spans="1:3" x14ac:dyDescent="0.25">
      <c r="A14" s="22" t="s">
        <v>21</v>
      </c>
      <c r="B14" s="22" t="s">
        <v>22</v>
      </c>
      <c r="C14" s="23">
        <f>C15+C16</f>
        <v>355</v>
      </c>
    </row>
    <row r="15" spans="1:3" x14ac:dyDescent="0.25">
      <c r="A15" s="24" t="s">
        <v>23</v>
      </c>
      <c r="B15" s="24" t="s">
        <v>24</v>
      </c>
      <c r="C15" s="25">
        <v>255</v>
      </c>
    </row>
    <row r="16" spans="1:3" x14ac:dyDescent="0.25">
      <c r="A16" s="26" t="s">
        <v>25</v>
      </c>
      <c r="B16" s="26" t="s">
        <v>26</v>
      </c>
      <c r="C16" s="27">
        <v>100</v>
      </c>
    </row>
    <row r="17" spans="1:3" x14ac:dyDescent="0.25">
      <c r="A17" s="28" t="s">
        <v>27</v>
      </c>
      <c r="B17" s="28" t="s">
        <v>28</v>
      </c>
      <c r="C17" s="29">
        <f>C18+C19+C20+C21</f>
        <v>452</v>
      </c>
    </row>
    <row r="18" spans="1:3" x14ac:dyDescent="0.25">
      <c r="A18" s="16" t="s">
        <v>29</v>
      </c>
      <c r="B18" s="16" t="s">
        <v>30</v>
      </c>
      <c r="C18" s="15">
        <v>0</v>
      </c>
    </row>
    <row r="19" spans="1:3" x14ac:dyDescent="0.25">
      <c r="A19" s="16" t="s">
        <v>31</v>
      </c>
      <c r="B19" s="16" t="s">
        <v>32</v>
      </c>
      <c r="C19" s="15">
        <v>42</v>
      </c>
    </row>
    <row r="20" spans="1:3" x14ac:dyDescent="0.25">
      <c r="A20" s="16" t="s">
        <v>33</v>
      </c>
      <c r="B20" s="16" t="s">
        <v>34</v>
      </c>
      <c r="C20" s="15">
        <v>410</v>
      </c>
    </row>
    <row r="21" spans="1:3" x14ac:dyDescent="0.25">
      <c r="A21" s="16" t="s">
        <v>35</v>
      </c>
      <c r="B21" s="16" t="s">
        <v>36</v>
      </c>
      <c r="C21" s="15">
        <v>0</v>
      </c>
    </row>
    <row r="22" spans="1:3" x14ac:dyDescent="0.25">
      <c r="A22" s="17" t="s">
        <v>37</v>
      </c>
      <c r="B22" s="17" t="s">
        <v>38</v>
      </c>
      <c r="C22" s="19">
        <f>C23+C24+C25</f>
        <v>157</v>
      </c>
    </row>
    <row r="23" spans="1:3" x14ac:dyDescent="0.25">
      <c r="A23" s="16" t="s">
        <v>39</v>
      </c>
      <c r="B23" s="16" t="s">
        <v>40</v>
      </c>
      <c r="C23" s="15">
        <v>5</v>
      </c>
    </row>
    <row r="24" spans="1:3" x14ac:dyDescent="0.25">
      <c r="A24" s="30" t="s">
        <v>41</v>
      </c>
      <c r="B24" s="16" t="s">
        <v>42</v>
      </c>
      <c r="C24" s="15">
        <v>145</v>
      </c>
    </row>
    <row r="25" spans="1:3" x14ac:dyDescent="0.25">
      <c r="A25" s="16" t="s">
        <v>43</v>
      </c>
      <c r="B25" s="16" t="s">
        <v>44</v>
      </c>
      <c r="C25" s="15">
        <v>7</v>
      </c>
    </row>
    <row r="26" spans="1:3" x14ac:dyDescent="0.25">
      <c r="A26" s="16" t="s">
        <v>45</v>
      </c>
      <c r="B26" s="16" t="s">
        <v>46</v>
      </c>
      <c r="C26" s="15">
        <v>0</v>
      </c>
    </row>
    <row r="27" spans="1:3" x14ac:dyDescent="0.25">
      <c r="A27" s="20"/>
      <c r="B27" s="31" t="s">
        <v>47</v>
      </c>
      <c r="C27" s="21">
        <v>0</v>
      </c>
    </row>
    <row r="28" spans="1:3" x14ac:dyDescent="0.25">
      <c r="A28" s="22" t="s">
        <v>48</v>
      </c>
      <c r="B28" s="22" t="s">
        <v>49</v>
      </c>
      <c r="C28" s="23">
        <v>0</v>
      </c>
    </row>
    <row r="29" spans="1:3" x14ac:dyDescent="0.25">
      <c r="A29" s="17" t="s">
        <v>50</v>
      </c>
      <c r="B29" s="17" t="s">
        <v>51</v>
      </c>
      <c r="C29" s="19">
        <v>-148</v>
      </c>
    </row>
    <row r="30" spans="1:3" x14ac:dyDescent="0.25">
      <c r="A30" s="17" t="s">
        <v>52</v>
      </c>
      <c r="B30" s="17" t="s">
        <v>53</v>
      </c>
      <c r="C30" s="19">
        <v>58</v>
      </c>
    </row>
    <row r="31" spans="1:3" x14ac:dyDescent="0.25">
      <c r="A31" s="28" t="s">
        <v>54</v>
      </c>
      <c r="B31" s="28" t="s">
        <v>55</v>
      </c>
      <c r="C31" s="29">
        <v>27</v>
      </c>
    </row>
    <row r="32" spans="1:3" x14ac:dyDescent="0.25">
      <c r="A32" s="32" t="s">
        <v>56</v>
      </c>
      <c r="B32" s="32" t="s">
        <v>57</v>
      </c>
      <c r="C32" s="33">
        <f>C6+C11+C14+C17+C22+C26+C27+C28+C29+C30+C31</f>
        <v>1047.5</v>
      </c>
    </row>
    <row r="33" spans="1:3" x14ac:dyDescent="0.25">
      <c r="A33" s="34" t="s">
        <v>58</v>
      </c>
      <c r="B33" s="34" t="s">
        <v>59</v>
      </c>
      <c r="C33" s="35">
        <v>0</v>
      </c>
    </row>
    <row r="34" spans="1:3" x14ac:dyDescent="0.25">
      <c r="A34" s="34" t="s">
        <v>60</v>
      </c>
      <c r="B34" s="34" t="s">
        <v>61</v>
      </c>
      <c r="C34" s="35">
        <f>C32-C33</f>
        <v>1047.5</v>
      </c>
    </row>
    <row r="35" spans="1:3" x14ac:dyDescent="0.25">
      <c r="A35" s="17" t="s">
        <v>62</v>
      </c>
      <c r="B35" s="17" t="s">
        <v>63</v>
      </c>
      <c r="C35" s="19">
        <f>C36+C37+C38</f>
        <v>0</v>
      </c>
    </row>
    <row r="36" spans="1:3" x14ac:dyDescent="0.25">
      <c r="A36" s="34" t="s">
        <v>64</v>
      </c>
      <c r="B36" s="34" t="s">
        <v>65</v>
      </c>
      <c r="C36" s="35">
        <v>0</v>
      </c>
    </row>
    <row r="37" spans="1:3" x14ac:dyDescent="0.25">
      <c r="A37" s="34" t="s">
        <v>66</v>
      </c>
      <c r="B37" s="34" t="s">
        <v>67</v>
      </c>
      <c r="C37" s="35">
        <v>0</v>
      </c>
    </row>
    <row r="38" spans="1:3" x14ac:dyDescent="0.25">
      <c r="A38" s="36" t="s">
        <v>68</v>
      </c>
      <c r="B38" s="34" t="s">
        <v>69</v>
      </c>
      <c r="C38" s="35">
        <v>0</v>
      </c>
    </row>
    <row r="39" spans="1:3" x14ac:dyDescent="0.25">
      <c r="A39" s="22" t="s">
        <v>70</v>
      </c>
      <c r="B39" s="22" t="s">
        <v>71</v>
      </c>
      <c r="C39" s="23">
        <f>C40+C41</f>
        <v>0</v>
      </c>
    </row>
    <row r="40" spans="1:3" x14ac:dyDescent="0.25">
      <c r="A40" s="16"/>
      <c r="B40" s="16" t="s">
        <v>72</v>
      </c>
      <c r="C40" s="15">
        <v>0</v>
      </c>
    </row>
    <row r="41" spans="1:3" x14ac:dyDescent="0.25">
      <c r="A41" s="16"/>
      <c r="B41" s="16" t="s">
        <v>73</v>
      </c>
      <c r="C41" s="15">
        <v>0</v>
      </c>
    </row>
    <row r="42" spans="1:3" x14ac:dyDescent="0.25">
      <c r="A42" s="17" t="s">
        <v>74</v>
      </c>
      <c r="B42" s="17" t="s">
        <v>75</v>
      </c>
      <c r="C42" s="19">
        <f>C43+C44</f>
        <v>35</v>
      </c>
    </row>
    <row r="43" spans="1:3" x14ac:dyDescent="0.25">
      <c r="A43" s="37"/>
      <c r="B43" s="24" t="s">
        <v>76</v>
      </c>
      <c r="C43" s="25">
        <v>0</v>
      </c>
    </row>
    <row r="44" spans="1:3" x14ac:dyDescent="0.25">
      <c r="A44" s="31"/>
      <c r="B44" s="26" t="s">
        <v>77</v>
      </c>
      <c r="C44" s="27">
        <v>35</v>
      </c>
    </row>
    <row r="45" spans="1:3" x14ac:dyDescent="0.25">
      <c r="A45" s="31" t="s">
        <v>78</v>
      </c>
      <c r="B45" s="31" t="s">
        <v>79</v>
      </c>
      <c r="C45" s="38">
        <v>0</v>
      </c>
    </row>
    <row r="46" spans="1:3" x14ac:dyDescent="0.25">
      <c r="A46" s="31"/>
      <c r="B46" s="31" t="s">
        <v>80</v>
      </c>
      <c r="C46" s="38">
        <f>C39+C42+C45</f>
        <v>35</v>
      </c>
    </row>
    <row r="47" spans="1:3" x14ac:dyDescent="0.25">
      <c r="A47" s="31"/>
      <c r="B47" s="31" t="s">
        <v>81</v>
      </c>
      <c r="C47" s="38">
        <v>35</v>
      </c>
    </row>
    <row r="48" spans="1:3" x14ac:dyDescent="0.25">
      <c r="A48" s="22" t="s">
        <v>82</v>
      </c>
      <c r="B48" s="22" t="s">
        <v>83</v>
      </c>
      <c r="C48" s="39">
        <f>C34/C46</f>
        <v>29.928571428571427</v>
      </c>
    </row>
    <row r="49" spans="1:3" x14ac:dyDescent="0.25">
      <c r="A49" s="40" t="s">
        <v>84</v>
      </c>
      <c r="B49" s="40" t="s">
        <v>85</v>
      </c>
      <c r="C49" s="41">
        <v>75</v>
      </c>
    </row>
    <row r="50" spans="1:3" x14ac:dyDescent="0.25">
      <c r="A50" s="42"/>
      <c r="B50" s="42"/>
      <c r="C50" s="43"/>
    </row>
    <row r="51" spans="1:3" x14ac:dyDescent="0.25">
      <c r="A51" s="44" t="s">
        <v>86</v>
      </c>
      <c r="C51" s="45"/>
    </row>
    <row r="52" spans="1:3" x14ac:dyDescent="0.25">
      <c r="A52" s="46" t="s">
        <v>87</v>
      </c>
      <c r="B52" s="44"/>
      <c r="C52" s="47"/>
    </row>
    <row r="53" spans="1:3" x14ac:dyDescent="0.25">
      <c r="A53" t="s">
        <v>88</v>
      </c>
      <c r="B53" t="s">
        <v>47</v>
      </c>
      <c r="C53" s="48">
        <f>(C34+C49)/C46</f>
        <v>32.071428571428569</v>
      </c>
    </row>
    <row r="54" spans="1:3" x14ac:dyDescent="0.25">
      <c r="C54" s="49"/>
    </row>
    <row r="56" spans="1:3" x14ac:dyDescent="0.25">
      <c r="A56" t="s">
        <v>89</v>
      </c>
      <c r="B56" t="s">
        <v>47</v>
      </c>
      <c r="C56" s="50">
        <f>C53*1.15</f>
        <v>36.882142857142853</v>
      </c>
    </row>
    <row r="57" spans="1:3" x14ac:dyDescent="0.25">
      <c r="A57" s="44"/>
      <c r="B57" s="44"/>
      <c r="C57" s="49"/>
    </row>
    <row r="62" spans="1:3" x14ac:dyDescent="0.25">
      <c r="C62" s="51"/>
    </row>
    <row r="69" spans="3:3" x14ac:dyDescent="0.25">
      <c r="C69" s="5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2020 VOP Klučov, Tism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Eis</dc:creator>
  <cp:lastModifiedBy>Martin Kopecký</cp:lastModifiedBy>
  <dcterms:created xsi:type="dcterms:W3CDTF">2020-06-10T11:25:39Z</dcterms:created>
  <dcterms:modified xsi:type="dcterms:W3CDTF">2020-06-10T11:46:18Z</dcterms:modified>
</cp:coreProperties>
</file>